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10" yWindow="90" windowWidth="24960" windowHeight="12075" activeTab="0"/>
  </bookViews>
  <sheets>
    <sheet name="Estimator" sheetId="1" r:id="rId1"/>
    <sheet name="Loss Lookup" sheetId="2" r:id="rId2"/>
  </sheets>
  <definedNames>
    <definedName name="_xlnm.Print_Area" localSheetId="0">'Estimator'!$A$1:$G$34</definedName>
  </definedNames>
  <calcPr fullCalcOnLoad="1"/>
</workbook>
</file>

<file path=xl/sharedStrings.xml><?xml version="1.0" encoding="utf-8"?>
<sst xmlns="http://schemas.openxmlformats.org/spreadsheetml/2006/main" count="130" uniqueCount="87">
  <si>
    <t>Reconcilaton Factors</t>
  </si>
  <si>
    <t>PPL Electric Utilities</t>
  </si>
  <si>
    <t>Peak Load Contribution (PLC) Estimator</t>
  </si>
  <si>
    <t>Peak Load Day</t>
  </si>
  <si>
    <t>Peak Load Hour</t>
  </si>
  <si>
    <t>(Hour beginning)</t>
  </si>
  <si>
    <t>Hourly Load</t>
  </si>
  <si>
    <t>Adjusted Load</t>
  </si>
  <si>
    <t>Loss Factor</t>
  </si>
  <si>
    <t>ICAP PLC</t>
  </si>
  <si>
    <t>NITS PLC</t>
  </si>
  <si>
    <t>Customer Name:</t>
  </si>
  <si>
    <t>Account Number:</t>
  </si>
  <si>
    <t xml:space="preserve">Meter Number: </t>
  </si>
  <si>
    <t>Rate Class:</t>
  </si>
  <si>
    <t>GS3</t>
  </si>
  <si>
    <t>RS</t>
  </si>
  <si>
    <t>RS-EXR</t>
  </si>
  <si>
    <t>TR1-EXR</t>
  </si>
  <si>
    <t>DSR-R-EXR</t>
  </si>
  <si>
    <t>RS-GRS</t>
  </si>
  <si>
    <t>TR1-GRS</t>
  </si>
  <si>
    <t>DSR-R-GRS</t>
  </si>
  <si>
    <t>RTD</t>
  </si>
  <si>
    <t>RTD-EXR</t>
  </si>
  <si>
    <t>RTD-GRS</t>
  </si>
  <si>
    <t>BL</t>
  </si>
  <si>
    <t>GH1</t>
  </si>
  <si>
    <t>TH1</t>
  </si>
  <si>
    <t>GH2</t>
  </si>
  <si>
    <t>TH2</t>
  </si>
  <si>
    <t>GS1</t>
  </si>
  <si>
    <t>TG1</t>
  </si>
  <si>
    <t>TG3</t>
  </si>
  <si>
    <t>IS1</t>
  </si>
  <si>
    <t>TI1</t>
  </si>
  <si>
    <t>TS</t>
  </si>
  <si>
    <t>SA</t>
  </si>
  <si>
    <t>SM</t>
  </si>
  <si>
    <t>SHS</t>
  </si>
  <si>
    <t>SE</t>
  </si>
  <si>
    <t>SI1</t>
  </si>
  <si>
    <t>FLAT</t>
  </si>
  <si>
    <t>TG1-ALL</t>
  </si>
  <si>
    <t>TG3-ALL</t>
  </si>
  <si>
    <t>SUNR</t>
  </si>
  <si>
    <t>Rate Class/Profile</t>
  </si>
  <si>
    <t>ISP</t>
  </si>
  <si>
    <t>MP2</t>
  </si>
  <si>
    <t>LP4</t>
  </si>
  <si>
    <t>MP1</t>
  </si>
  <si>
    <t>Secondary</t>
  </si>
  <si>
    <t>Primary</t>
  </si>
  <si>
    <t>Transmission</t>
  </si>
  <si>
    <t>IST</t>
  </si>
  <si>
    <t>MT3</t>
  </si>
  <si>
    <t>LP5</t>
  </si>
  <si>
    <t>MT1</t>
  </si>
  <si>
    <t>LP5-S</t>
  </si>
  <si>
    <t>LP6</t>
  </si>
  <si>
    <t>MT2</t>
  </si>
  <si>
    <t>LPEP</t>
  </si>
  <si>
    <t>Required Inputs</t>
  </si>
  <si>
    <t>Losses Included in Meter Value</t>
  </si>
  <si>
    <t>Losses Included</t>
  </si>
  <si>
    <t>(kw)</t>
  </si>
  <si>
    <t>(1)</t>
  </si>
  <si>
    <t>(2)</t>
  </si>
  <si>
    <t>(3)</t>
  </si>
  <si>
    <t>Calculated values my differ slightly from posted values due to rounding differences between the spreadsheet and our MDMS.</t>
  </si>
  <si>
    <t>DM Add Back</t>
  </si>
  <si>
    <t>(4)</t>
  </si>
  <si>
    <t>(1+2)*(3)*(4)</t>
  </si>
  <si>
    <t>(EPT)</t>
  </si>
  <si>
    <t>2017-18</t>
  </si>
  <si>
    <t>7/25/216</t>
  </si>
  <si>
    <t xml:space="preserve">    ICAP for 6/1/2017 to  5/31/2018</t>
  </si>
  <si>
    <t xml:space="preserve">    NITS for 1/1/2017 to 12/31/2017</t>
  </si>
  <si>
    <t>ICAP calculation not available at this time - currently pending review by PPL Electric. Calculation to be updated by end of Q1 2017.</t>
  </si>
  <si>
    <t>Instructions for use of tool:</t>
  </si>
  <si>
    <t>1) Input Customer Name, Account number and meter number in section at top of workbook</t>
  </si>
  <si>
    <t>2) Look-up and change the Rate Class to the customer's appropriate rate class.</t>
  </si>
  <si>
    <t>3) Input Hourly Load value for each Date and Hour specified.</t>
  </si>
  <si>
    <t>4) If appropriate, add any addbacks as appropriate (only applicable for ICAP calculation)</t>
  </si>
  <si>
    <t>5) Once all fields are updated, workbook should automatcially calculate the respective value</t>
  </si>
  <si>
    <t>NOTE: If a customer's account does not have a value for any date/hour, do NOT use a zero (0) as the workbook will assume a zero is a valid read and use it in the calculation of the customer's tag.</t>
  </si>
  <si>
    <t>NOTES: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</si>
</sst>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MS Sans Serif"/>
      <family val="0"/>
    </font>
    <font>
      <sz val="8"/>
      <name val="Arial"/>
      <family val="0"/>
    </font>
    <font>
      <sz val="11"/>
      <name val="Calibri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4" fontId="1" fillId="0" borderId="0" xfId="42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57" applyNumberFormat="1" applyAlignment="1">
      <alignment horizontal="center"/>
      <protection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57" applyNumberFormat="1" applyFont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 quotePrefix="1">
      <alignment/>
    </xf>
    <xf numFmtId="171" fontId="0" fillId="0" borderId="0" xfId="0" applyNumberFormat="1" applyAlignment="1">
      <alignment horizontal="center"/>
    </xf>
    <xf numFmtId="0" fontId="4" fillId="0" borderId="0" xfId="0" applyFont="1" applyAlignment="1" quotePrefix="1">
      <alignment horizontal="center"/>
    </xf>
    <xf numFmtId="0" fontId="4" fillId="34" borderId="0" xfId="0" applyFont="1" applyFill="1" applyAlignment="1">
      <alignment/>
    </xf>
    <xf numFmtId="0" fontId="0" fillId="34" borderId="0" xfId="0" applyNumberFormat="1" applyFill="1" applyAlignment="1" quotePrefix="1">
      <alignment horizontal="center"/>
    </xf>
    <xf numFmtId="0" fontId="8" fillId="34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71" fontId="4" fillId="33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1" fillId="0" borderId="0" xfId="42" applyNumberFormat="1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9" fillId="0" borderId="0" xfId="0" applyFont="1" applyAlignment="1">
      <alignment/>
    </xf>
    <xf numFmtId="0" fontId="6" fillId="7" borderId="0" xfId="57" applyFont="1" applyFill="1" applyAlignment="1">
      <alignment horizontal="center"/>
      <protection/>
    </xf>
    <xf numFmtId="170" fontId="6" fillId="7" borderId="0" xfId="57" applyNumberFormat="1" applyFont="1" applyFill="1" applyAlignment="1">
      <alignment horizontal="center"/>
      <protection/>
    </xf>
    <xf numFmtId="171" fontId="0" fillId="35" borderId="0" xfId="0" applyNumberFormat="1" applyFill="1" applyAlignment="1">
      <alignment horizontal="center"/>
    </xf>
    <xf numFmtId="0" fontId="4" fillId="35" borderId="0" xfId="0" applyFont="1" applyFill="1" applyAlignment="1" quotePrefix="1">
      <alignment horizontal="center"/>
    </xf>
    <xf numFmtId="171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17.140625" style="0" customWidth="1"/>
    <col min="2" max="2" width="16.00390625" style="0" customWidth="1"/>
    <col min="3" max="4" width="19.421875" style="0" customWidth="1"/>
    <col min="5" max="5" width="15.57421875" style="0" bestFit="1" customWidth="1"/>
    <col min="6" max="7" width="22.7109375" style="0" bestFit="1" customWidth="1"/>
    <col min="8" max="8" width="12.8515625" style="0" bestFit="1" customWidth="1"/>
    <col min="10" max="10" width="13.57421875" style="0" bestFit="1" customWidth="1"/>
    <col min="11" max="11" width="9.421875" style="0" bestFit="1" customWidth="1"/>
  </cols>
  <sheetData>
    <row r="1" spans="1:7" s="6" customFormat="1" ht="23.25">
      <c r="A1" s="8" t="s">
        <v>1</v>
      </c>
      <c r="G1" s="20" t="s">
        <v>74</v>
      </c>
    </row>
    <row r="2" s="6" customFormat="1" ht="23.25">
      <c r="A2" s="8" t="s">
        <v>2</v>
      </c>
    </row>
    <row r="3" s="6" customFormat="1" ht="12.75"/>
    <row r="4" spans="1:5" s="6" customFormat="1" ht="12.75">
      <c r="A4" s="6" t="s">
        <v>11</v>
      </c>
      <c r="B4" s="24"/>
      <c r="C4" s="17"/>
      <c r="D4" s="17"/>
      <c r="E4" s="17"/>
    </row>
    <row r="5" spans="1:6" s="6" customFormat="1" ht="15">
      <c r="A5" s="6" t="s">
        <v>12</v>
      </c>
      <c r="B5" s="19"/>
      <c r="F5" s="7"/>
    </row>
    <row r="6" spans="1:6" s="6" customFormat="1" ht="12.75">
      <c r="A6" s="6" t="s">
        <v>13</v>
      </c>
      <c r="B6" s="18"/>
      <c r="C6" s="18"/>
      <c r="F6" s="7"/>
    </row>
    <row r="7" spans="1:6" s="6" customFormat="1" ht="12.75">
      <c r="A7" s="6" t="s">
        <v>14</v>
      </c>
      <c r="B7" s="12" t="s">
        <v>56</v>
      </c>
      <c r="F7" s="7"/>
    </row>
    <row r="8" s="6" customFormat="1" ht="12.75">
      <c r="F8" s="7"/>
    </row>
    <row r="9" spans="10:11" ht="12.75">
      <c r="J9" s="6"/>
      <c r="K9" s="6"/>
    </row>
    <row r="10" spans="1:11" s="9" customFormat="1" ht="12.75">
      <c r="A10" s="10" t="s">
        <v>3</v>
      </c>
      <c r="B10" s="10" t="s">
        <v>4</v>
      </c>
      <c r="C10" s="10" t="s">
        <v>6</v>
      </c>
      <c r="D10" s="10" t="s">
        <v>70</v>
      </c>
      <c r="E10" s="10" t="s">
        <v>8</v>
      </c>
      <c r="F10" s="11" t="s">
        <v>0</v>
      </c>
      <c r="G10" s="10" t="s">
        <v>7</v>
      </c>
      <c r="J10" s="6"/>
      <c r="K10" s="6"/>
    </row>
    <row r="11" spans="1:11" s="9" customFormat="1" ht="12.75">
      <c r="A11" s="10"/>
      <c r="B11" s="10" t="s">
        <v>5</v>
      </c>
      <c r="C11" s="10" t="s">
        <v>65</v>
      </c>
      <c r="D11" s="10" t="s">
        <v>65</v>
      </c>
      <c r="E11" s="10"/>
      <c r="F11" s="10"/>
      <c r="G11" s="10"/>
      <c r="J11" s="6"/>
      <c r="K11" s="6"/>
    </row>
    <row r="12" spans="1:11" s="9" customFormat="1" ht="12.75">
      <c r="A12" s="10"/>
      <c r="B12" s="10" t="s">
        <v>73</v>
      </c>
      <c r="C12" s="16" t="s">
        <v>66</v>
      </c>
      <c r="D12" s="16" t="s">
        <v>67</v>
      </c>
      <c r="E12" s="16" t="s">
        <v>68</v>
      </c>
      <c r="F12" s="16" t="s">
        <v>71</v>
      </c>
      <c r="G12" s="29" t="s">
        <v>72</v>
      </c>
      <c r="J12" s="6"/>
      <c r="K12" s="6"/>
    </row>
    <row r="13" spans="1:11" ht="12.75">
      <c r="A13" s="25" t="s">
        <v>76</v>
      </c>
      <c r="B13" s="3"/>
      <c r="C13" s="3"/>
      <c r="D13" s="3"/>
      <c r="E13" s="3"/>
      <c r="F13" s="3"/>
      <c r="G13" s="3"/>
      <c r="I13" s="9"/>
      <c r="J13" s="6"/>
      <c r="K13" s="6"/>
    </row>
    <row r="14" spans="1:9" ht="12.75" customHeight="1">
      <c r="A14" s="5">
        <v>42576</v>
      </c>
      <c r="B14" s="3">
        <v>1500</v>
      </c>
      <c r="C14" s="21"/>
      <c r="D14" s="21"/>
      <c r="E14" s="13">
        <f>VLOOKUP(B7,'Loss Lookup'!A6:B49,2,FALSE)</f>
        <v>1.0268241</v>
      </c>
      <c r="F14" s="3">
        <v>0.9926</v>
      </c>
      <c r="G14" s="28">
        <f>(C14+D14)*E14*F14</f>
        <v>0</v>
      </c>
      <c r="I14" s="9"/>
    </row>
    <row r="15" spans="1:9" ht="12.75">
      <c r="A15" s="5">
        <v>42578</v>
      </c>
      <c r="B15" s="3">
        <v>1600</v>
      </c>
      <c r="C15" s="21"/>
      <c r="D15" s="21"/>
      <c r="E15" s="13">
        <f>E14</f>
        <v>1.0268241</v>
      </c>
      <c r="F15" s="3">
        <v>0.9926</v>
      </c>
      <c r="G15" s="28">
        <f>(C15+D15)*E15*F15</f>
        <v>0</v>
      </c>
      <c r="I15" s="9"/>
    </row>
    <row r="16" spans="1:9" ht="12.75">
      <c r="A16" s="5">
        <v>42592</v>
      </c>
      <c r="B16" s="3">
        <v>1600</v>
      </c>
      <c r="C16" s="21"/>
      <c r="D16" s="21"/>
      <c r="E16" s="13">
        <f>E15</f>
        <v>1.0268241</v>
      </c>
      <c r="F16" s="3">
        <v>0.9926</v>
      </c>
      <c r="G16" s="28">
        <f>(C16+D16)*E16*F16</f>
        <v>0</v>
      </c>
      <c r="I16" s="9"/>
    </row>
    <row r="17" spans="1:9" ht="12.75">
      <c r="A17" s="5">
        <v>42593</v>
      </c>
      <c r="B17" s="3">
        <v>1500</v>
      </c>
      <c r="C17" s="21"/>
      <c r="D17" s="21"/>
      <c r="E17" s="13">
        <f>E16</f>
        <v>1.0268241</v>
      </c>
      <c r="F17" s="3">
        <v>0.9926</v>
      </c>
      <c r="G17" s="28">
        <f>(C17+D17)*E17*F17</f>
        <v>0</v>
      </c>
      <c r="I17" s="9"/>
    </row>
    <row r="18" spans="1:9" ht="12.75">
      <c r="A18" s="5">
        <v>42594</v>
      </c>
      <c r="B18" s="3">
        <v>1500</v>
      </c>
      <c r="C18" s="21"/>
      <c r="D18" s="21"/>
      <c r="E18" s="13">
        <f>E17</f>
        <v>1.0268241</v>
      </c>
      <c r="F18" s="3">
        <v>0.9926</v>
      </c>
      <c r="G18" s="28">
        <f>(C18+D18)*E18*F18</f>
        <v>0</v>
      </c>
      <c r="I18" s="9"/>
    </row>
    <row r="19" spans="1:11" ht="12.75">
      <c r="A19" s="3"/>
      <c r="B19" s="3"/>
      <c r="C19" s="22"/>
      <c r="D19" s="22"/>
      <c r="E19" s="3"/>
      <c r="F19" s="3"/>
      <c r="G19" s="15"/>
      <c r="I19" s="9"/>
      <c r="J19" s="6"/>
      <c r="K19" s="6"/>
    </row>
    <row r="20" spans="1:11" ht="12.75">
      <c r="A20" s="3"/>
      <c r="B20" s="4"/>
      <c r="C20" s="23"/>
      <c r="D20" s="23"/>
      <c r="E20" s="1"/>
      <c r="F20" s="26" t="s">
        <v>9</v>
      </c>
      <c r="G20" s="27">
        <f>AVERAGE(G14:G18)</f>
        <v>0</v>
      </c>
      <c r="I20" s="9"/>
      <c r="J20" s="6"/>
      <c r="K20" s="6"/>
    </row>
    <row r="21" spans="1:11" ht="12.75">
      <c r="A21" s="3"/>
      <c r="B21" s="3"/>
      <c r="C21" s="22"/>
      <c r="D21" s="22"/>
      <c r="E21" s="3"/>
      <c r="F21" s="3"/>
      <c r="G21" s="15"/>
      <c r="I21" s="9"/>
      <c r="J21" s="6"/>
      <c r="K21" s="6"/>
    </row>
    <row r="22" spans="1:11" ht="12.75">
      <c r="A22" s="25" t="s">
        <v>77</v>
      </c>
      <c r="B22" s="3"/>
      <c r="C22" s="22"/>
      <c r="D22" s="22"/>
      <c r="E22" s="3"/>
      <c r="F22" s="3"/>
      <c r="G22" s="15"/>
      <c r="I22" s="9"/>
      <c r="J22" s="6"/>
      <c r="K22" s="6"/>
    </row>
    <row r="23" spans="1:14" ht="12.75">
      <c r="A23" s="5">
        <v>42388</v>
      </c>
      <c r="B23" s="3">
        <v>700</v>
      </c>
      <c r="C23" s="21"/>
      <c r="D23" s="30"/>
      <c r="E23" s="13">
        <f>VLOOKUP(B7,'Loss Lookup'!A6:B49,2,FALSE)</f>
        <v>1.0268241</v>
      </c>
      <c r="F23" s="3">
        <v>0.9242</v>
      </c>
      <c r="G23" s="28">
        <f>C23*E23*F23</f>
        <v>0</v>
      </c>
      <c r="I23" s="9"/>
      <c r="L23" s="14"/>
      <c r="M23" s="14"/>
      <c r="N23" s="14"/>
    </row>
    <row r="24" spans="1:13" ht="12.75">
      <c r="A24" s="5">
        <v>42565</v>
      </c>
      <c r="B24" s="3">
        <v>1600</v>
      </c>
      <c r="C24" s="21"/>
      <c r="D24" s="30"/>
      <c r="E24" s="13">
        <f>E23</f>
        <v>1.0268241</v>
      </c>
      <c r="F24" s="3">
        <v>0.9242</v>
      </c>
      <c r="G24" s="28">
        <f>C24*E24*F24</f>
        <v>0</v>
      </c>
      <c r="I24" s="9"/>
      <c r="L24" s="14"/>
      <c r="M24" s="14"/>
    </row>
    <row r="25" spans="1:13" ht="12.75">
      <c r="A25" s="5" t="s">
        <v>75</v>
      </c>
      <c r="B25" s="3">
        <v>1300</v>
      </c>
      <c r="C25" s="21"/>
      <c r="D25" s="30"/>
      <c r="E25" s="13">
        <f>E24</f>
        <v>1.0268241</v>
      </c>
      <c r="F25" s="3">
        <v>0.9242</v>
      </c>
      <c r="G25" s="28">
        <f>C25*E25*F25</f>
        <v>0</v>
      </c>
      <c r="I25" s="9"/>
      <c r="L25" s="14"/>
      <c r="M25" s="14"/>
    </row>
    <row r="26" spans="1:13" ht="12.75">
      <c r="A26" s="5">
        <v>42593</v>
      </c>
      <c r="B26" s="3">
        <v>1400</v>
      </c>
      <c r="C26" s="21"/>
      <c r="D26" s="30"/>
      <c r="E26" s="13">
        <f>E25</f>
        <v>1.0268241</v>
      </c>
      <c r="F26" s="3">
        <v>0.9242</v>
      </c>
      <c r="G26" s="28">
        <f>C26*E26*F26</f>
        <v>0</v>
      </c>
      <c r="I26" s="9"/>
      <c r="L26" s="14"/>
      <c r="M26" s="14"/>
    </row>
    <row r="27" spans="1:13" ht="12.75">
      <c r="A27" s="5">
        <v>42621</v>
      </c>
      <c r="B27" s="3">
        <v>1600</v>
      </c>
      <c r="C27" s="21"/>
      <c r="D27" s="30"/>
      <c r="E27" s="13">
        <f>E26</f>
        <v>1.0268241</v>
      </c>
      <c r="F27" s="3">
        <v>0.9242</v>
      </c>
      <c r="G27" s="28">
        <f>C27*E27*F27</f>
        <v>0</v>
      </c>
      <c r="I27" s="9"/>
      <c r="L27" s="14"/>
      <c r="M27" s="14"/>
    </row>
    <row r="28" spans="1:11" ht="12.75">
      <c r="A28" s="3"/>
      <c r="B28" s="3"/>
      <c r="C28" s="3"/>
      <c r="D28" s="22"/>
      <c r="E28" s="3"/>
      <c r="F28" s="3"/>
      <c r="G28" s="15"/>
      <c r="I28" s="9"/>
      <c r="J28" s="6"/>
      <c r="K28" s="6"/>
    </row>
    <row r="29" spans="1:11" ht="12.75">
      <c r="A29" s="3"/>
      <c r="B29" s="4"/>
      <c r="C29" s="1"/>
      <c r="D29" s="22"/>
      <c r="E29" s="1"/>
      <c r="F29" s="26" t="s">
        <v>10</v>
      </c>
      <c r="G29" s="27">
        <f>AVERAGE(G23:G27)</f>
        <v>0</v>
      </c>
      <c r="I29" s="9"/>
      <c r="J29" s="6"/>
      <c r="K29" s="6"/>
    </row>
    <row r="30" spans="1:11" ht="12.75">
      <c r="A30" s="32" t="s">
        <v>86</v>
      </c>
      <c r="J30" s="6"/>
      <c r="K30" s="6"/>
    </row>
    <row r="31" spans="1:11" ht="12.75">
      <c r="A31" s="2" t="s">
        <v>62</v>
      </c>
      <c r="J31" s="6"/>
      <c r="K31" s="6"/>
    </row>
    <row r="32" ht="12.75">
      <c r="A32" t="s">
        <v>69</v>
      </c>
    </row>
    <row r="33" ht="12.75">
      <c r="A33" s="31" t="s">
        <v>78</v>
      </c>
    </row>
    <row r="35" ht="12.75">
      <c r="A35" s="32" t="s">
        <v>79</v>
      </c>
    </row>
    <row r="36" spans="1:14" ht="12.75">
      <c r="A36" s="31" t="s">
        <v>80</v>
      </c>
      <c r="C36" s="14"/>
      <c r="D36" s="14"/>
      <c r="E36" s="14"/>
      <c r="F36" s="14"/>
      <c r="G36" s="14"/>
      <c r="J36" s="14"/>
      <c r="K36" s="14"/>
      <c r="L36" s="14"/>
      <c r="M36" s="14"/>
      <c r="N36" s="14"/>
    </row>
    <row r="37" ht="12.75">
      <c r="A37" s="31" t="s">
        <v>81</v>
      </c>
    </row>
    <row r="38" ht="12.75">
      <c r="A38" s="31" t="s">
        <v>82</v>
      </c>
    </row>
    <row r="39" spans="1:12" ht="12.75">
      <c r="A39" s="31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2.75">
      <c r="A40" s="31" t="s">
        <v>84</v>
      </c>
      <c r="C40" s="14"/>
      <c r="D40" s="14"/>
      <c r="F40" s="14"/>
      <c r="G40" s="14"/>
      <c r="H40" s="14"/>
      <c r="I40" s="14"/>
      <c r="J40" s="14"/>
      <c r="K40" s="14"/>
      <c r="L40" s="14"/>
    </row>
    <row r="41" spans="1:13" ht="12.75">
      <c r="A41" s="31" t="s">
        <v>85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49"/>
  <sheetViews>
    <sheetView zoomScalePageLayoutView="0" workbookViewId="0" topLeftCell="A22">
      <selection activeCell="F36" sqref="F36"/>
    </sheetView>
  </sheetViews>
  <sheetFormatPr defaultColWidth="9.140625" defaultRowHeight="12.75"/>
  <cols>
    <col min="1" max="1" width="17.28125" style="3" bestFit="1" customWidth="1"/>
    <col min="2" max="2" width="13.28125" style="3" customWidth="1"/>
    <col min="3" max="3" width="12.00390625" style="0" bestFit="1" customWidth="1"/>
  </cols>
  <sheetData>
    <row r="4" spans="1:2" ht="12.75">
      <c r="A4" s="7" t="s">
        <v>46</v>
      </c>
      <c r="B4" s="7" t="s">
        <v>8</v>
      </c>
    </row>
    <row r="6" spans="1:3" ht="12.75">
      <c r="A6" s="3" t="s">
        <v>16</v>
      </c>
      <c r="B6" s="3">
        <v>1.08047231</v>
      </c>
      <c r="C6" t="s">
        <v>51</v>
      </c>
    </row>
    <row r="7" spans="1:3" ht="12.75">
      <c r="A7" s="3" t="s">
        <v>17</v>
      </c>
      <c r="B7" s="3">
        <v>1.08047231</v>
      </c>
      <c r="C7" t="s">
        <v>51</v>
      </c>
    </row>
    <row r="8" spans="1:3" ht="12.75">
      <c r="A8" s="3" t="s">
        <v>18</v>
      </c>
      <c r="B8" s="3">
        <v>1.08047231</v>
      </c>
      <c r="C8" t="s">
        <v>51</v>
      </c>
    </row>
    <row r="9" spans="1:3" ht="12.75">
      <c r="A9" s="3" t="s">
        <v>19</v>
      </c>
      <c r="B9" s="3">
        <v>1.08047231</v>
      </c>
      <c r="C9" t="s">
        <v>51</v>
      </c>
    </row>
    <row r="10" spans="1:3" ht="12.75">
      <c r="A10" s="3" t="s">
        <v>20</v>
      </c>
      <c r="B10" s="3">
        <v>1.08047231</v>
      </c>
      <c r="C10" t="s">
        <v>51</v>
      </c>
    </row>
    <row r="11" spans="1:3" ht="12.75">
      <c r="A11" s="3" t="s">
        <v>21</v>
      </c>
      <c r="B11" s="3">
        <v>1.08047231</v>
      </c>
      <c r="C11" t="s">
        <v>51</v>
      </c>
    </row>
    <row r="12" spans="1:3" ht="12.75">
      <c r="A12" s="3" t="s">
        <v>22</v>
      </c>
      <c r="B12" s="3">
        <v>1.08047231</v>
      </c>
      <c r="C12" t="s">
        <v>51</v>
      </c>
    </row>
    <row r="13" spans="1:3" ht="12.75">
      <c r="A13" s="3" t="s">
        <v>23</v>
      </c>
      <c r="B13" s="3">
        <v>1.08047231</v>
      </c>
      <c r="C13" t="s">
        <v>51</v>
      </c>
    </row>
    <row r="14" spans="1:3" ht="12.75">
      <c r="A14" s="3" t="s">
        <v>24</v>
      </c>
      <c r="B14" s="3">
        <v>1.08047231</v>
      </c>
      <c r="C14" t="s">
        <v>51</v>
      </c>
    </row>
    <row r="15" spans="1:3" ht="12.75">
      <c r="A15" s="3" t="s">
        <v>25</v>
      </c>
      <c r="B15" s="3">
        <v>1.08047231</v>
      </c>
      <c r="C15" t="s">
        <v>51</v>
      </c>
    </row>
    <row r="16" spans="1:3" ht="12.75">
      <c r="A16" s="3" t="s">
        <v>26</v>
      </c>
      <c r="B16" s="3">
        <v>1.08047231</v>
      </c>
      <c r="C16" t="s">
        <v>51</v>
      </c>
    </row>
    <row r="17" spans="1:3" ht="12.75">
      <c r="A17" s="3" t="s">
        <v>27</v>
      </c>
      <c r="B17" s="3">
        <v>1.08047231</v>
      </c>
      <c r="C17" t="s">
        <v>51</v>
      </c>
    </row>
    <row r="18" spans="1:3" ht="12.75">
      <c r="A18" s="3" t="s">
        <v>28</v>
      </c>
      <c r="B18" s="3">
        <v>1.08047231</v>
      </c>
      <c r="C18" t="s">
        <v>51</v>
      </c>
    </row>
    <row r="19" spans="1:3" ht="12.75">
      <c r="A19" s="3" t="s">
        <v>29</v>
      </c>
      <c r="B19" s="3">
        <v>1.08047231</v>
      </c>
      <c r="C19" t="s">
        <v>51</v>
      </c>
    </row>
    <row r="20" spans="1:3" ht="12.75">
      <c r="A20" s="3" t="s">
        <v>30</v>
      </c>
      <c r="B20" s="3">
        <v>1.08047231</v>
      </c>
      <c r="C20" t="s">
        <v>51</v>
      </c>
    </row>
    <row r="21" spans="1:3" ht="12.75">
      <c r="A21" s="3" t="s">
        <v>31</v>
      </c>
      <c r="B21" s="3">
        <v>1.08047231</v>
      </c>
      <c r="C21" t="s">
        <v>51</v>
      </c>
    </row>
    <row r="22" spans="1:3" ht="12.75">
      <c r="A22" s="3" t="s">
        <v>32</v>
      </c>
      <c r="B22" s="3">
        <v>1.08047231</v>
      </c>
      <c r="C22" t="s">
        <v>51</v>
      </c>
    </row>
    <row r="23" spans="1:3" ht="12.75">
      <c r="A23" s="3" t="s">
        <v>15</v>
      </c>
      <c r="B23" s="3">
        <v>1.08047231</v>
      </c>
      <c r="C23" t="s">
        <v>51</v>
      </c>
    </row>
    <row r="24" spans="1:3" ht="12.75">
      <c r="A24" s="3" t="s">
        <v>33</v>
      </c>
      <c r="B24" s="3">
        <v>1.08047231</v>
      </c>
      <c r="C24" t="s">
        <v>51</v>
      </c>
    </row>
    <row r="25" spans="1:3" ht="12.75">
      <c r="A25" s="3" t="s">
        <v>34</v>
      </c>
      <c r="B25" s="3">
        <v>1.08047231</v>
      </c>
      <c r="C25" t="s">
        <v>51</v>
      </c>
    </row>
    <row r="26" spans="1:3" ht="12.75">
      <c r="A26" s="3" t="s">
        <v>35</v>
      </c>
      <c r="B26" s="3">
        <v>1.08047231</v>
      </c>
      <c r="C26" t="s">
        <v>51</v>
      </c>
    </row>
    <row r="27" spans="1:3" ht="12.75">
      <c r="A27" s="3" t="s">
        <v>36</v>
      </c>
      <c r="B27" s="3">
        <v>1.08047231</v>
      </c>
      <c r="C27" t="s">
        <v>51</v>
      </c>
    </row>
    <row r="28" spans="1:3" ht="12.75">
      <c r="A28" s="3" t="s">
        <v>37</v>
      </c>
      <c r="B28" s="3">
        <v>1.08047231</v>
      </c>
      <c r="C28" t="s">
        <v>51</v>
      </c>
    </row>
    <row r="29" spans="1:3" ht="12.75">
      <c r="A29" s="3" t="s">
        <v>38</v>
      </c>
      <c r="B29" s="3">
        <v>1.08047231</v>
      </c>
      <c r="C29" t="s">
        <v>51</v>
      </c>
    </row>
    <row r="30" spans="1:3" ht="12.75">
      <c r="A30" s="3" t="s">
        <v>39</v>
      </c>
      <c r="B30" s="3">
        <v>1.08047231</v>
      </c>
      <c r="C30" t="s">
        <v>51</v>
      </c>
    </row>
    <row r="31" spans="1:3" ht="12.75">
      <c r="A31" s="3" t="s">
        <v>40</v>
      </c>
      <c r="B31" s="3">
        <v>1.08047231</v>
      </c>
      <c r="C31" t="s">
        <v>51</v>
      </c>
    </row>
    <row r="32" spans="1:3" ht="12.75">
      <c r="A32" s="3" t="s">
        <v>41</v>
      </c>
      <c r="B32" s="3">
        <v>1.08047231</v>
      </c>
      <c r="C32" t="s">
        <v>51</v>
      </c>
    </row>
    <row r="33" spans="1:3" ht="12.75">
      <c r="A33" s="3" t="s">
        <v>42</v>
      </c>
      <c r="B33" s="3">
        <v>1.08047231</v>
      </c>
      <c r="C33" t="s">
        <v>51</v>
      </c>
    </row>
    <row r="34" spans="1:3" ht="12.75">
      <c r="A34" s="3" t="s">
        <v>43</v>
      </c>
      <c r="B34" s="3">
        <v>1.08047231</v>
      </c>
      <c r="C34" t="s">
        <v>51</v>
      </c>
    </row>
    <row r="35" spans="1:3" ht="12.75">
      <c r="A35" s="3" t="s">
        <v>44</v>
      </c>
      <c r="B35" s="3">
        <v>1.08047231</v>
      </c>
      <c r="C35" t="s">
        <v>51</v>
      </c>
    </row>
    <row r="36" spans="1:3" ht="12.75">
      <c r="A36" s="3" t="s">
        <v>45</v>
      </c>
      <c r="B36" s="3">
        <v>1.08047231</v>
      </c>
      <c r="C36" t="s">
        <v>51</v>
      </c>
    </row>
    <row r="37" spans="1:3" ht="12.75">
      <c r="A37" s="3" t="s">
        <v>47</v>
      </c>
      <c r="B37" s="3">
        <v>1.05364821</v>
      </c>
      <c r="C37" t="s">
        <v>52</v>
      </c>
    </row>
    <row r="38" spans="1:3" ht="12.75">
      <c r="A38" s="3" t="s">
        <v>48</v>
      </c>
      <c r="B38" s="3">
        <v>1.05364821</v>
      </c>
      <c r="C38" t="s">
        <v>52</v>
      </c>
    </row>
    <row r="39" spans="1:3" ht="12.75">
      <c r="A39" s="3" t="s">
        <v>49</v>
      </c>
      <c r="B39" s="3">
        <v>1.05364821</v>
      </c>
      <c r="C39" t="s">
        <v>52</v>
      </c>
    </row>
    <row r="40" spans="1:3" ht="12.75">
      <c r="A40" s="3" t="s">
        <v>50</v>
      </c>
      <c r="B40" s="3">
        <v>1.05364821</v>
      </c>
      <c r="C40" t="s">
        <v>52</v>
      </c>
    </row>
    <row r="41" spans="1:3" ht="12.75">
      <c r="A41" s="3" t="s">
        <v>54</v>
      </c>
      <c r="B41" s="3">
        <v>1.0268241</v>
      </c>
      <c r="C41" t="s">
        <v>53</v>
      </c>
    </row>
    <row r="42" spans="1:3" ht="12.75">
      <c r="A42" s="3" t="s">
        <v>55</v>
      </c>
      <c r="B42" s="3">
        <v>1.0268241</v>
      </c>
      <c r="C42" t="s">
        <v>53</v>
      </c>
    </row>
    <row r="43" spans="1:3" ht="12.75">
      <c r="A43" s="3" t="s">
        <v>56</v>
      </c>
      <c r="B43" s="3">
        <v>1.0268241</v>
      </c>
      <c r="C43" t="s">
        <v>53</v>
      </c>
    </row>
    <row r="44" spans="1:3" ht="12.75">
      <c r="A44" s="3" t="s">
        <v>57</v>
      </c>
      <c r="B44" s="3">
        <v>1.0268241</v>
      </c>
      <c r="C44" t="s">
        <v>53</v>
      </c>
    </row>
    <row r="45" spans="1:3" ht="12.75">
      <c r="A45" s="3" t="s">
        <v>58</v>
      </c>
      <c r="B45" s="3">
        <v>1.0268241</v>
      </c>
      <c r="C45" t="s">
        <v>53</v>
      </c>
    </row>
    <row r="46" spans="1:3" ht="12.75">
      <c r="A46" s="3" t="s">
        <v>59</v>
      </c>
      <c r="B46" s="3">
        <v>1.0268241</v>
      </c>
      <c r="C46" t="s">
        <v>53</v>
      </c>
    </row>
    <row r="47" spans="1:3" ht="12.75">
      <c r="A47" s="3" t="s">
        <v>60</v>
      </c>
      <c r="B47" s="3">
        <v>1.0268241</v>
      </c>
      <c r="C47" t="s">
        <v>53</v>
      </c>
    </row>
    <row r="48" spans="1:3" ht="12.75">
      <c r="A48" s="3" t="s">
        <v>61</v>
      </c>
      <c r="B48" s="3">
        <v>1.0268241</v>
      </c>
      <c r="C48" t="s">
        <v>53</v>
      </c>
    </row>
    <row r="49" spans="1:3" ht="12.75">
      <c r="A49" s="3" t="s">
        <v>64</v>
      </c>
      <c r="B49" s="3">
        <v>1</v>
      </c>
      <c r="C49" t="s">
        <v>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kenreif</dc:creator>
  <cp:keywords/>
  <dc:description/>
  <cp:lastModifiedBy>J. M. Rouland</cp:lastModifiedBy>
  <cp:lastPrinted>2012-12-05T19:59:20Z</cp:lastPrinted>
  <dcterms:created xsi:type="dcterms:W3CDTF">2010-12-22T14:01:32Z</dcterms:created>
  <dcterms:modified xsi:type="dcterms:W3CDTF">2017-02-03T12:56:16Z</dcterms:modified>
  <cp:category/>
  <cp:version/>
  <cp:contentType/>
  <cp:contentStatus/>
</cp:coreProperties>
</file>